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<sst xmlns="http://schemas.openxmlformats.org/spreadsheetml/2006/main" count="43" uniqueCount="27">
  <si>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Cost Per Bag</t>
  </si>
  <si>
    <t>Kernels/bag</t>
  </si>
  <si>
    <t>Planting Rate</t>
  </si>
  <si>
    <t>Bags Per Acre</t>
  </si>
  <si>
    <t>Residual Herbicide</t>
  </si>
  <si>
    <t>Post Herbicide</t>
  </si>
  <si>
    <t>Seed Cost Per Acre</t>
  </si>
  <si>
    <t>Insecticide</t>
  </si>
  <si>
    <t>Total/Acre Cost</t>
  </si>
  <si>
    <t>Conventional</t>
  </si>
  <si>
    <t>Seed Treatment</t>
  </si>
  <si>
    <t xml:space="preserve"> </t>
  </si>
  <si>
    <t>Planting Population</t>
  </si>
  <si>
    <t>Reduced Rate Residual</t>
  </si>
  <si>
    <t>Full Rate Residual</t>
  </si>
  <si>
    <t>Per Acre Value</t>
  </si>
  <si>
    <t>Roundup Post App.</t>
  </si>
  <si>
    <t>Liberty Post App.</t>
  </si>
  <si>
    <t>Seed/Herbicide Total</t>
  </si>
  <si>
    <t>Seed Trait Cost Comparison Worksheet</t>
  </si>
  <si>
    <t>ALL VALUES IN YELLOW MUST BE FILLED IN (They Can Be Zero)</t>
  </si>
  <si>
    <t>Dollars Per Bushel</t>
  </si>
  <si>
    <t>Higher Cost/Acre</t>
  </si>
  <si>
    <t>Lower Cost/Acre</t>
  </si>
  <si>
    <t>Difference</t>
  </si>
  <si>
    <t>Extra Bushels Per Acre Needed at Given Cost Per Bushel to Recover Added Input Costs.</t>
  </si>
  <si>
    <t>Orange Blocks must be entered manually if a 2 pass program is to be used!!!!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</si>
</sst>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4" fontId="0" fillId="0" borderId="0" xfId="17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0" fillId="2" borderId="0" xfId="17" applyFont="1" applyFill="1" applyAlignment="1">
      <alignment/>
    </xf>
    <xf numFmtId="0" fontId="0" fillId="3" borderId="1" xfId="0" applyFill="1" applyBorder="1" applyAlignment="1">
      <alignment/>
    </xf>
    <xf numFmtId="44" fontId="0" fillId="3" borderId="1" xfId="17" applyFill="1" applyBorder="1" applyAlignment="1">
      <alignment/>
    </xf>
    <xf numFmtId="0" fontId="0" fillId="3" borderId="1" xfId="0" applyFill="1" applyBorder="1" applyAlignment="1">
      <alignment horizontal="center"/>
    </xf>
    <xf numFmtId="44" fontId="0" fillId="3" borderId="1" xfId="17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0" fillId="4" borderId="1" xfId="0" applyNumberFormat="1" applyFill="1" applyBorder="1" applyAlignment="1">
      <alignment/>
    </xf>
    <xf numFmtId="44" fontId="2" fillId="4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168" fontId="6" fillId="4" borderId="1" xfId="17" applyNumberFormat="1" applyFont="1" applyFill="1" applyBorder="1" applyAlignment="1">
      <alignment/>
    </xf>
    <xf numFmtId="44" fontId="0" fillId="5" borderId="0" xfId="17" applyFill="1" applyAlignment="1">
      <alignment/>
    </xf>
    <xf numFmtId="44" fontId="0" fillId="5" borderId="0" xfId="17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12</xdr:row>
      <xdr:rowOff>47625</xdr:rowOff>
    </xdr:from>
    <xdr:to>
      <xdr:col>3</xdr:col>
      <xdr:colOff>561975</xdr:colOff>
      <xdr:row>15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305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12</xdr:row>
      <xdr:rowOff>57150</xdr:rowOff>
    </xdr:from>
    <xdr:to>
      <xdr:col>4</xdr:col>
      <xdr:colOff>581025</xdr:colOff>
      <xdr:row>15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31457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8</xdr:row>
      <xdr:rowOff>0</xdr:rowOff>
    </xdr:from>
    <xdr:to>
      <xdr:col>6</xdr:col>
      <xdr:colOff>590550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58115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</xdr:rowOff>
    </xdr:from>
    <xdr:to>
      <xdr:col>5</xdr:col>
      <xdr:colOff>552450</xdr:colOff>
      <xdr:row>15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2860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8</xdr:row>
      <xdr:rowOff>28575</xdr:rowOff>
    </xdr:from>
    <xdr:to>
      <xdr:col>5</xdr:col>
      <xdr:colOff>581025</xdr:colOff>
      <xdr:row>11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609725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12</xdr:row>
      <xdr:rowOff>28575</xdr:rowOff>
    </xdr:from>
    <xdr:to>
      <xdr:col>6</xdr:col>
      <xdr:colOff>552450</xdr:colOff>
      <xdr:row>15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2860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28575</xdr:rowOff>
    </xdr:from>
    <xdr:to>
      <xdr:col>7</xdr:col>
      <xdr:colOff>600075</xdr:colOff>
      <xdr:row>11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60972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12</xdr:row>
      <xdr:rowOff>19050</xdr:rowOff>
    </xdr:from>
    <xdr:to>
      <xdr:col>7</xdr:col>
      <xdr:colOff>581025</xdr:colOff>
      <xdr:row>15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2764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666750</xdr:colOff>
      <xdr:row>9</xdr:row>
      <xdr:rowOff>76200</xdr:rowOff>
    </xdr:from>
    <xdr:to>
      <xdr:col>9</xdr:col>
      <xdr:colOff>9525</xdr:colOff>
      <xdr:row>11</xdr:row>
      <xdr:rowOff>19050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8275" y="1828800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8</xdr:row>
      <xdr:rowOff>57150</xdr:rowOff>
    </xdr:from>
    <xdr:to>
      <xdr:col>9</xdr:col>
      <xdr:colOff>571500</xdr:colOff>
      <xdr:row>11</xdr:row>
      <xdr:rowOff>85725</xdr:rowOff>
    </xdr:to>
    <xdr:pic>
      <xdr:nvPicPr>
        <xdr:cNvPr id="10" name="Picture 11" descr="LibertyLink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43600" y="16383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57150</xdr:rowOff>
    </xdr:from>
    <xdr:to>
      <xdr:col>9</xdr:col>
      <xdr:colOff>600075</xdr:colOff>
      <xdr:row>7</xdr:row>
      <xdr:rowOff>123825</xdr:rowOff>
    </xdr:to>
    <xdr:pic>
      <xdr:nvPicPr>
        <xdr:cNvPr id="11" name="Picture 12" descr="HXI Insect Protecti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95250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8</xdr:row>
      <xdr:rowOff>28575</xdr:rowOff>
    </xdr:from>
    <xdr:to>
      <xdr:col>11</xdr:col>
      <xdr:colOff>600075</xdr:colOff>
      <xdr:row>11</xdr:row>
      <xdr:rowOff>76200</xdr:rowOff>
    </xdr:to>
    <xdr:pic>
      <xdr:nvPicPr>
        <xdr:cNvPr id="12" name="Picture 13" descr="Herculex X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60972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12</xdr:row>
      <xdr:rowOff>19050</xdr:rowOff>
    </xdr:from>
    <xdr:to>
      <xdr:col>9</xdr:col>
      <xdr:colOff>561975</xdr:colOff>
      <xdr:row>15</xdr:row>
      <xdr:rowOff>104775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22764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8</xdr:row>
      <xdr:rowOff>19050</xdr:rowOff>
    </xdr:from>
    <xdr:to>
      <xdr:col>10</xdr:col>
      <xdr:colOff>590550</xdr:colOff>
      <xdr:row>11</xdr:row>
      <xdr:rowOff>85725</xdr:rowOff>
    </xdr:to>
    <xdr:pic>
      <xdr:nvPicPr>
        <xdr:cNvPr id="14" name="Picture 15" descr="HXI Insect Protecti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05575" y="160020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38100</xdr:rowOff>
    </xdr:from>
    <xdr:to>
      <xdr:col>10</xdr:col>
      <xdr:colOff>571500</xdr:colOff>
      <xdr:row>15</xdr:row>
      <xdr:rowOff>95250</xdr:rowOff>
    </xdr:to>
    <xdr:pic>
      <xdr:nvPicPr>
        <xdr:cNvPr id="15" name="Picture 16" descr="LibertyLink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22955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47625</xdr:rowOff>
    </xdr:from>
    <xdr:to>
      <xdr:col>11</xdr:col>
      <xdr:colOff>581025</xdr:colOff>
      <xdr:row>15</xdr:row>
      <xdr:rowOff>104775</xdr:rowOff>
    </xdr:to>
    <xdr:pic>
      <xdr:nvPicPr>
        <xdr:cNvPr id="16" name="Picture 17" descr="LibertyLink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72325" y="23050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12</xdr:row>
      <xdr:rowOff>19050</xdr:rowOff>
    </xdr:from>
    <xdr:to>
      <xdr:col>12</xdr:col>
      <xdr:colOff>561975</xdr:colOff>
      <xdr:row>15</xdr:row>
      <xdr:rowOff>104775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64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4</xdr:row>
      <xdr:rowOff>28575</xdr:rowOff>
    </xdr:from>
    <xdr:to>
      <xdr:col>12</xdr:col>
      <xdr:colOff>600075</xdr:colOff>
      <xdr:row>7</xdr:row>
      <xdr:rowOff>76200</xdr:rowOff>
    </xdr:to>
    <xdr:pic>
      <xdr:nvPicPr>
        <xdr:cNvPr id="18" name="Picture 19" descr="Herculex X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53350" y="92392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8</xdr:row>
      <xdr:rowOff>47625</xdr:rowOff>
    </xdr:from>
    <xdr:to>
      <xdr:col>12</xdr:col>
      <xdr:colOff>561975</xdr:colOff>
      <xdr:row>11</xdr:row>
      <xdr:rowOff>76200</xdr:rowOff>
    </xdr:to>
    <xdr:pic>
      <xdr:nvPicPr>
        <xdr:cNvPr id="19" name="Picture 20" descr="LibertyLink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62875" y="162877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12</xdr:row>
      <xdr:rowOff>19050</xdr:rowOff>
    </xdr:from>
    <xdr:to>
      <xdr:col>8</xdr:col>
      <xdr:colOff>600075</xdr:colOff>
      <xdr:row>15</xdr:row>
      <xdr:rowOff>104775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2764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7">
      <selection activeCell="G34" sqref="G34"/>
    </sheetView>
  </sheetViews>
  <sheetFormatPr defaultColWidth="9.140625" defaultRowHeight="12.75"/>
  <cols>
    <col min="2" max="2" width="10.57421875" style="0" customWidth="1"/>
    <col min="3" max="3" width="12.421875" style="0" customWidth="1"/>
    <col min="8" max="8" width="10.140625" style="0" customWidth="1"/>
    <col min="9" max="9" width="9.7109375" style="0" customWidth="1"/>
    <col min="14" max="14" width="0" style="0" hidden="1" customWidth="1"/>
  </cols>
  <sheetData>
    <row r="1" ht="26.25">
      <c r="G1" s="12" t="s">
        <v>19</v>
      </c>
    </row>
    <row r="2" ht="18">
      <c r="G2" s="13" t="s">
        <v>20</v>
      </c>
    </row>
    <row r="4" ht="13.5" thickBot="1">
      <c r="C4" t="s">
        <v>15</v>
      </c>
    </row>
    <row r="5" spans="1:3" ht="13.5" thickBot="1">
      <c r="A5" t="s">
        <v>12</v>
      </c>
      <c r="C5" s="8">
        <v>32000</v>
      </c>
    </row>
    <row r="6" spans="1:3" ht="13.5" thickBot="1">
      <c r="A6" t="s">
        <v>13</v>
      </c>
      <c r="C6" s="9">
        <v>10</v>
      </c>
    </row>
    <row r="7" spans="1:3" ht="13.5" thickBot="1">
      <c r="A7" t="s">
        <v>14</v>
      </c>
      <c r="C7" s="9">
        <v>25</v>
      </c>
    </row>
    <row r="8" spans="1:3" ht="13.5" thickBot="1">
      <c r="A8" t="s">
        <v>16</v>
      </c>
      <c r="C8" s="9">
        <v>5</v>
      </c>
    </row>
    <row r="9" spans="1:11" ht="13.5" thickBot="1">
      <c r="A9" t="s">
        <v>17</v>
      </c>
      <c r="C9" s="9">
        <v>12</v>
      </c>
      <c r="H9" t="s">
        <v>11</v>
      </c>
      <c r="K9" s="5"/>
    </row>
    <row r="10" spans="1:3" ht="13.5" thickBot="1">
      <c r="A10" t="s">
        <v>10</v>
      </c>
      <c r="C10" s="9">
        <v>15</v>
      </c>
    </row>
    <row r="11" spans="1:3" ht="13.5" thickBot="1">
      <c r="A11" t="s">
        <v>7</v>
      </c>
      <c r="C11" s="9">
        <v>0</v>
      </c>
    </row>
    <row r="13" spans="12:14" ht="12.75">
      <c r="L13" t="s">
        <v>11</v>
      </c>
      <c r="N13" s="4">
        <v>80000</v>
      </c>
    </row>
    <row r="14" ht="12.75">
      <c r="N14" s="4" t="s">
        <v>1</v>
      </c>
    </row>
    <row r="16" ht="13.5" thickBot="1">
      <c r="C16" s="6" t="s">
        <v>9</v>
      </c>
    </row>
    <row r="17" spans="1:13" ht="13.5" thickBot="1">
      <c r="A17" t="s">
        <v>0</v>
      </c>
      <c r="C17" s="9">
        <v>68.63</v>
      </c>
      <c r="D17" s="9">
        <v>132.54</v>
      </c>
      <c r="E17" s="9">
        <v>118.95</v>
      </c>
      <c r="F17" s="9">
        <v>150.98</v>
      </c>
      <c r="G17" s="9">
        <v>168.86</v>
      </c>
      <c r="H17" s="9">
        <v>141.83</v>
      </c>
      <c r="I17" s="9">
        <v>172.84</v>
      </c>
      <c r="J17" s="9">
        <v>160.13</v>
      </c>
      <c r="K17" s="9">
        <v>118.95</v>
      </c>
      <c r="L17" s="10">
        <v>161.18</v>
      </c>
      <c r="M17" s="11">
        <v>182.68</v>
      </c>
    </row>
    <row r="18" spans="1:13" ht="12.75" hidden="1">
      <c r="A18" t="s">
        <v>2</v>
      </c>
      <c r="C18">
        <f>SUM(C5)</f>
        <v>32000</v>
      </c>
      <c r="D18">
        <f>SUM(C5)</f>
        <v>32000</v>
      </c>
      <c r="E18">
        <f>SUM(C5)</f>
        <v>32000</v>
      </c>
      <c r="F18">
        <f>SUM(C5)</f>
        <v>32000</v>
      </c>
      <c r="G18">
        <f>SUM(C5)</f>
        <v>32000</v>
      </c>
      <c r="H18">
        <f>SUM(C5)</f>
        <v>32000</v>
      </c>
      <c r="I18">
        <f>SUM(C5)</f>
        <v>32000</v>
      </c>
      <c r="J18">
        <f>SUM(C5)</f>
        <v>32000</v>
      </c>
      <c r="K18">
        <f>SUM(C5)</f>
        <v>32000</v>
      </c>
      <c r="L18">
        <f>SUM(C5)</f>
        <v>32000</v>
      </c>
      <c r="M18">
        <f>SUM(C5)</f>
        <v>32000</v>
      </c>
    </row>
    <row r="19" spans="1:13" ht="12.75" hidden="1">
      <c r="A19" t="s">
        <v>3</v>
      </c>
      <c r="C19" s="2">
        <f>SUM(N13)/C18</f>
        <v>2.5</v>
      </c>
      <c r="D19" s="2">
        <f>SUM(N13)/D18</f>
        <v>2.5</v>
      </c>
      <c r="E19" s="2">
        <f>SUM(N13)/E18</f>
        <v>2.5</v>
      </c>
      <c r="F19" s="2">
        <f>SUM(N13)/F18</f>
        <v>2.5</v>
      </c>
      <c r="G19" s="2">
        <f>SUM(N13)/G18</f>
        <v>2.5</v>
      </c>
      <c r="H19" s="2">
        <f>SUM(N13)/H18</f>
        <v>2.5</v>
      </c>
      <c r="I19" s="2">
        <f>SUM(N13)/I18</f>
        <v>2.5</v>
      </c>
      <c r="J19" s="2">
        <f>SUM(N13)/J18</f>
        <v>2.5</v>
      </c>
      <c r="K19" s="2">
        <f>SUM(N13)/K18</f>
        <v>2.5</v>
      </c>
      <c r="L19" s="2">
        <f>SUM(N13)/L18</f>
        <v>2.5</v>
      </c>
      <c r="M19" s="2">
        <f>SUM(N13)/M18</f>
        <v>2.5</v>
      </c>
    </row>
    <row r="20" spans="1:13" ht="12.75">
      <c r="A20" t="s">
        <v>6</v>
      </c>
      <c r="C20" s="3">
        <f>SUM(C17)/C19</f>
        <v>27.451999999999998</v>
      </c>
      <c r="D20" s="3">
        <f>SUM(D17)/D19</f>
        <v>53.016</v>
      </c>
      <c r="E20" s="3">
        <f aca="true" t="shared" si="0" ref="E20:K20">SUM(E17)/E19</f>
        <v>47.58</v>
      </c>
      <c r="F20" s="3">
        <f t="shared" si="0"/>
        <v>60.391999999999996</v>
      </c>
      <c r="G20" s="3">
        <f t="shared" si="0"/>
        <v>67.54400000000001</v>
      </c>
      <c r="H20" s="3">
        <f t="shared" si="0"/>
        <v>56.732000000000006</v>
      </c>
      <c r="I20" s="3">
        <f t="shared" si="0"/>
        <v>69.136</v>
      </c>
      <c r="J20" s="3">
        <f t="shared" si="0"/>
        <v>64.05199999999999</v>
      </c>
      <c r="K20" s="3">
        <f t="shared" si="0"/>
        <v>47.58</v>
      </c>
      <c r="L20" s="3">
        <f>SUM(L17)/L19</f>
        <v>64.47200000000001</v>
      </c>
      <c r="M20" s="3">
        <f>SUM(M17)/M19</f>
        <v>73.072</v>
      </c>
    </row>
    <row r="21" spans="1:13" ht="12.75">
      <c r="A21" t="s">
        <v>4</v>
      </c>
      <c r="C21" s="1">
        <f>SUM(C7)</f>
        <v>25</v>
      </c>
      <c r="D21" s="1">
        <f>SUM(C6)</f>
        <v>10</v>
      </c>
      <c r="E21" s="1">
        <f>SUM(C7)</f>
        <v>25</v>
      </c>
      <c r="F21" s="1">
        <f>SUM(C6)</f>
        <v>10</v>
      </c>
      <c r="G21" s="1">
        <f>SUM(C6)</f>
        <v>10</v>
      </c>
      <c r="H21" s="1">
        <f>SUM(C6)</f>
        <v>10</v>
      </c>
      <c r="I21" s="1">
        <f>SUM(C6)</f>
        <v>10</v>
      </c>
      <c r="J21" s="1">
        <f>SUM(C6)</f>
        <v>10</v>
      </c>
      <c r="K21" s="1">
        <f>SUM(C6)</f>
        <v>10</v>
      </c>
      <c r="L21" s="1">
        <f>SUM(C6)</f>
        <v>10</v>
      </c>
      <c r="M21" s="1">
        <f>SUM(C6)</f>
        <v>10</v>
      </c>
    </row>
    <row r="22" spans="1:13" ht="12.75">
      <c r="A22" t="s">
        <v>5</v>
      </c>
      <c r="C22" s="18">
        <v>0</v>
      </c>
      <c r="D22" s="1">
        <f>SUM(C8)</f>
        <v>5</v>
      </c>
      <c r="E22" s="19">
        <v>0</v>
      </c>
      <c r="F22" s="1">
        <f>SUM(C8)</f>
        <v>5</v>
      </c>
      <c r="G22" s="1">
        <f>SUM(C8)</f>
        <v>5</v>
      </c>
      <c r="H22" s="1">
        <f>SUM(C8)</f>
        <v>5</v>
      </c>
      <c r="I22" s="1">
        <f>SUM(C8)</f>
        <v>5</v>
      </c>
      <c r="J22" s="1">
        <f>SUM(C8)</f>
        <v>5</v>
      </c>
      <c r="K22" s="1">
        <f>SUM(C9)</f>
        <v>12</v>
      </c>
      <c r="L22" s="1">
        <f>SUM(C9)</f>
        <v>12</v>
      </c>
      <c r="M22" s="1">
        <f>SUM(C8)</f>
        <v>5</v>
      </c>
    </row>
    <row r="23" spans="1:13" ht="12.75">
      <c r="A23" s="6" t="s">
        <v>18</v>
      </c>
      <c r="C23" s="3">
        <f>SUM(C20:C22)</f>
        <v>52.452</v>
      </c>
      <c r="D23" s="3">
        <f>SUM(D20:D22)</f>
        <v>68.01599999999999</v>
      </c>
      <c r="E23" s="3">
        <f aca="true" t="shared" si="1" ref="E23:K23">SUM(E20:E22)</f>
        <v>72.58</v>
      </c>
      <c r="F23" s="3">
        <f>SUM(F20:F22)</f>
        <v>75.392</v>
      </c>
      <c r="G23" s="3">
        <f t="shared" si="1"/>
        <v>82.54400000000001</v>
      </c>
      <c r="H23" s="3">
        <f t="shared" si="1"/>
        <v>71.732</v>
      </c>
      <c r="I23" s="3">
        <f t="shared" si="1"/>
        <v>84.136</v>
      </c>
      <c r="J23" s="3">
        <f t="shared" si="1"/>
        <v>79.05199999999999</v>
      </c>
      <c r="K23" s="3">
        <f t="shared" si="1"/>
        <v>69.58</v>
      </c>
      <c r="L23" s="3">
        <f>SUM(L20:L22)</f>
        <v>86.47200000000001</v>
      </c>
      <c r="M23" s="3">
        <f>SUM(M20:M22)</f>
        <v>88.072</v>
      </c>
    </row>
    <row r="24" spans="1:13" ht="12.75">
      <c r="A24" t="s">
        <v>10</v>
      </c>
      <c r="C24" s="1">
        <f>SUM(C10)</f>
        <v>15</v>
      </c>
      <c r="D24" s="1">
        <f>SUM(C10)</f>
        <v>15</v>
      </c>
      <c r="E24" s="1">
        <f>SUM(C10)</f>
        <v>15</v>
      </c>
      <c r="F24" s="1">
        <f>SUM(C10)</f>
        <v>15</v>
      </c>
      <c r="G24" s="7" t="s">
        <v>11</v>
      </c>
      <c r="H24" s="7" t="s">
        <v>11</v>
      </c>
      <c r="I24" s="7" t="s">
        <v>11</v>
      </c>
      <c r="J24" s="1">
        <f>SUM(C10)</f>
        <v>15</v>
      </c>
      <c r="K24" s="1">
        <f>SUM(C10)</f>
        <v>15</v>
      </c>
      <c r="L24" s="7" t="s">
        <v>11</v>
      </c>
      <c r="M24" s="7" t="s">
        <v>11</v>
      </c>
    </row>
    <row r="25" spans="1:13" ht="13.5" thickBot="1">
      <c r="A25" t="s">
        <v>7</v>
      </c>
      <c r="C25" s="1">
        <f>SUM(C11)</f>
        <v>0</v>
      </c>
      <c r="D25" s="1">
        <f>SUM(C11)</f>
        <v>0</v>
      </c>
      <c r="E25" s="1">
        <f>SUM(C11)</f>
        <v>0</v>
      </c>
      <c r="F25" s="1">
        <f>SUM(C11)</f>
        <v>0</v>
      </c>
      <c r="G25" s="7" t="s">
        <v>11</v>
      </c>
      <c r="H25" s="7" t="s">
        <v>11</v>
      </c>
      <c r="I25" s="7" t="s">
        <v>11</v>
      </c>
      <c r="J25" s="1">
        <f>SUM(C11)</f>
        <v>0</v>
      </c>
      <c r="K25" s="1">
        <f>SUM(C11)</f>
        <v>0</v>
      </c>
      <c r="L25" s="7" t="s">
        <v>11</v>
      </c>
      <c r="M25" s="7" t="s">
        <v>11</v>
      </c>
    </row>
    <row r="26" spans="1:13" ht="13.5" thickBot="1">
      <c r="A26" s="6" t="s">
        <v>8</v>
      </c>
      <c r="C26" s="15">
        <f>SUM(C23:C25)</f>
        <v>67.452</v>
      </c>
      <c r="D26" s="15">
        <f>SUM(D23:D25)</f>
        <v>83.01599999999999</v>
      </c>
      <c r="E26" s="15">
        <f aca="true" t="shared" si="2" ref="E26:K26">SUM(E23:E25)</f>
        <v>87.58</v>
      </c>
      <c r="F26" s="15">
        <f t="shared" si="2"/>
        <v>90.392</v>
      </c>
      <c r="G26" s="15">
        <f t="shared" si="2"/>
        <v>82.54400000000001</v>
      </c>
      <c r="H26" s="15">
        <f t="shared" si="2"/>
        <v>71.732</v>
      </c>
      <c r="I26" s="15">
        <f t="shared" si="2"/>
        <v>84.136</v>
      </c>
      <c r="J26" s="15">
        <f t="shared" si="2"/>
        <v>94.05199999999999</v>
      </c>
      <c r="K26" s="15">
        <f t="shared" si="2"/>
        <v>84.58</v>
      </c>
      <c r="L26" s="15">
        <f>SUM(L23:L25)</f>
        <v>86.47200000000001</v>
      </c>
      <c r="M26" s="15">
        <f>SUM(M23:M25)</f>
        <v>88.072</v>
      </c>
    </row>
    <row r="27" ht="13.5" thickBot="1"/>
    <row r="28" spans="1:12" ht="13.5" thickBot="1">
      <c r="A28" t="s">
        <v>21</v>
      </c>
      <c r="C28" s="9">
        <v>3</v>
      </c>
      <c r="F28" t="s">
        <v>11</v>
      </c>
      <c r="G28" s="5"/>
      <c r="L28" t="s">
        <v>11</v>
      </c>
    </row>
    <row r="29" spans="1:11" ht="13.5" thickBot="1">
      <c r="A29" t="s">
        <v>22</v>
      </c>
      <c r="C29" s="9">
        <v>84.14</v>
      </c>
      <c r="E29" s="21" t="s">
        <v>26</v>
      </c>
      <c r="F29" s="20"/>
      <c r="G29" s="20"/>
      <c r="H29" s="20"/>
      <c r="I29" s="20"/>
      <c r="J29" s="20"/>
      <c r="K29" s="20"/>
    </row>
    <row r="30" spans="1:9" ht="13.5" thickBot="1">
      <c r="A30" t="s">
        <v>23</v>
      </c>
      <c r="C30" s="9">
        <v>67.45</v>
      </c>
      <c r="I30" s="5"/>
    </row>
    <row r="31" spans="1:3" ht="13.5" thickBot="1">
      <c r="A31" t="s">
        <v>24</v>
      </c>
      <c r="C31" s="14">
        <f>SUM(C29)-C30</f>
        <v>16.689999999999998</v>
      </c>
    </row>
    <row r="32" ht="12.75">
      <c r="A32" t="s">
        <v>11</v>
      </c>
    </row>
    <row r="33" ht="21" thickBot="1">
      <c r="A33" s="16" t="s">
        <v>25</v>
      </c>
    </row>
    <row r="34" ht="24" thickBot="1">
      <c r="G34" s="17">
        <f>SUM(C31)/C28</f>
        <v>5.563333333333333</v>
      </c>
    </row>
  </sheetData>
  <printOptions/>
  <pageMargins left="0.5" right="0.5" top="1" bottom="1" header="0.5" footer="0.5"/>
  <pageSetup orientation="landscape" r:id="rId2"/>
  <ignoredErrors>
    <ignoredError sqref="D23 F23 J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 Nothaus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2007-10-11T20:39:50Z</cp:lastPrinted>
  <dcterms:created xsi:type="dcterms:W3CDTF">2007-10-11T18:45:07Z</dcterms:created>
  <dcterms:modified xsi:type="dcterms:W3CDTF">2007-10-11T20:42:18Z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